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8_{2C65DA5B-4464-4E0D-942F-49AE2EA204CB}" xr6:coauthVersionLast="45" xr6:coauthVersionMax="45" xr10:uidLastSave="{00000000-0000-0000-0000-000000000000}"/>
  <bookViews>
    <workbookView xWindow="48" yWindow="600" windowWidth="22992" windowHeight="123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" l="1"/>
  <c r="L32" i="2" l="1"/>
  <c r="K32" i="2"/>
  <c r="J32" i="2"/>
  <c r="H32" i="2" s="1"/>
  <c r="I32" i="2"/>
  <c r="L31" i="2"/>
  <c r="K31" i="2"/>
  <c r="J31" i="2"/>
  <c r="I31" i="2"/>
  <c r="H31" i="2" s="1"/>
  <c r="L30" i="2"/>
  <c r="K30" i="2"/>
  <c r="J30" i="2"/>
  <c r="I30" i="2"/>
  <c r="H27" i="2"/>
  <c r="H26" i="2"/>
  <c r="H22" i="2"/>
  <c r="H15" i="2"/>
  <c r="H14" i="2"/>
  <c r="H12" i="2"/>
  <c r="I44" i="1"/>
  <c r="J44" i="1"/>
  <c r="K44" i="1"/>
  <c r="L44" i="1"/>
  <c r="H44" i="1" l="1"/>
  <c r="H30" i="2"/>
  <c r="H29" i="1" l="1"/>
  <c r="L43" i="1" l="1"/>
  <c r="H43" i="1" s="1"/>
  <c r="L42" i="1"/>
  <c r="H28" i="1" l="1"/>
  <c r="H26" i="1" l="1"/>
  <c r="H34" i="1" l="1"/>
</calcChain>
</file>

<file path=xl/sharedStrings.xml><?xml version="1.0" encoding="utf-8"?>
<sst xmlns="http://schemas.openxmlformats.org/spreadsheetml/2006/main" count="317" uniqueCount="112">
  <si>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</si>
  <si>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</si>
  <si>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</si>
  <si>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</si>
  <si>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</si>
  <si>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</si>
  <si>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</si>
  <si>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</si>
  <si>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</si>
  <si>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</si>
  <si>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</si>
  <si>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</si>
  <si>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</si>
  <si>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</si>
  <si>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</si>
  <si>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</si>
  <si>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</si>
  <si>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</si>
  <si>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</si>
  <si>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</si>
  <si>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</si>
  <si>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</si>
  <si>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</si>
  <si>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</si>
  <si>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</si>
  <si>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</si>
  <si>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 xml:space="preserve">Создание благоприятных  условий, обеспечивающих нравственное, духовное и культурное развития всех возрастных групп населения муниципального образования;
Повышение  качества жизни населения путем активного приобщения граждан к культурным благам 
Сохранение и развитие традиционной и современной культуры;
Повышение интереса жителей муниципального образования к историческому и культурному наследию России
</t>
  </si>
  <si>
    <t xml:space="preserve">Сохранение и популяризация лучших традиций отечественного театрального, музыкального, хореографического искусства;
Создание условий для расширения сферы общения с искусством и возможности активного участия в праздниках;
Совершенствование взаимодействия органов местного самоуправления с общественными организациями, учреждениями, расположенными на территории округа и осуществляющими свою деятельность для жителей округа;
Создание условий для развития культурной, творческой, коммуникативной деятельности населения, сопричастности к общему совместному действию с положительным эмоциональным настроем;
Укрепление института семьи посредством совместного проведения досуга, удовлетворение человеческой потребности в положительном настрое от непосредственного участия в разнообразных элементах праздника и зрелищных мероприятий
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</si>
  <si>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</si>
  <si>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</si>
  <si>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</si>
  <si>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</si>
  <si>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</si>
  <si>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</si>
  <si>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</si>
  <si>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</si>
  <si>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7.</t>
  </si>
  <si>
    <t>9.</t>
  </si>
  <si>
    <t>500 чел.</t>
  </si>
  <si>
    <t>300 чел.</t>
  </si>
  <si>
    <t>СПб (БКЗ Октябрьский)</t>
  </si>
  <si>
    <t>Территория Озеро Долгого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</si>
  <si>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</si>
  <si>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</si>
  <si>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</si>
  <si>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</si>
  <si>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</si>
  <si>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</si>
  <si>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</si>
  <si>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</si>
  <si>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</si>
  <si>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</si>
  <si>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</si>
  <si>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</si>
  <si>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</si>
  <si>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</si>
  <si>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</si>
  <si>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</si>
  <si>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</si>
  <si>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</si>
  <si>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апрель</t>
  </si>
  <si>
    <t>декабрь</t>
  </si>
  <si>
    <t>4 квартал</t>
  </si>
  <si>
    <t>май</t>
  </si>
  <si>
    <t>сентябрь-октябрь</t>
  </si>
  <si>
    <t>сентябрь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</si>
  <si>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</si>
  <si>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</si>
  <si>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</si>
  <si>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</si>
  <si>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</si>
  <si>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</si>
  <si>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</si>
  <si>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</si>
  <si>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</si>
  <si>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</si>
  <si>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</si>
  <si>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</si>
  <si>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</si>
  <si>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</si>
  <si>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</si>
  <si>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</si>
  <si>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</si>
  <si>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</si>
  <si>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</si>
  <si>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</si>
  <si>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</si>
  <si>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</si>
  <si>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</si>
  <si>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</si>
  <si>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t>14.</t>
  </si>
  <si>
    <t>13 435 чел.</t>
  </si>
  <si>
    <t>по 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</si>
  <si>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2020 год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</si>
  <si>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</si>
  <si>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Организация и проведение праздничного мероприятия в связи с 75-летием дня Победы</t>
  </si>
  <si>
    <t xml:space="preserve"> </t>
  </si>
  <si>
    <t>1.</t>
  </si>
  <si>
    <t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 Муниципального образования Муниципальный Округ Озеро Долгое на 2020 год     </t>
  </si>
  <si>
    <t>434 чел.</t>
  </si>
  <si>
    <t>Организация и проведение праздничного мероприятия в связи с 75-летием Дня Победы</t>
  </si>
  <si>
    <t xml:space="preserve">Организация и проведение праздничного мероприятия "Битва хоров", посвященного встрече Нового 2021 года </t>
  </si>
  <si>
    <t>4 кв.</t>
  </si>
  <si>
    <t>Главный специалист - начальник организационного сектора МА МО МО Озеро Долгое</t>
  </si>
  <si>
    <t xml:space="preserve">      Л.Н. Лебедева</t>
  </si>
  <si>
    <t>на 2020 год - 480 человек + 10 запас=490</t>
  </si>
  <si>
    <t>11 поставок</t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</si>
  <si>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от ________ 2019 г. № 01-04/______  Приложение № ___   
</t>
    </r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</si>
  <si>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от  </t>
    </r>
    <r>
      <rPr>
        <u/>
        <sz val="12"/>
        <color theme="1"/>
        <rFont val="Times New Roman"/>
        <family val="1"/>
        <charset val="204"/>
      </rPr>
      <t xml:space="preserve">22.10.2019 г. 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01-04/38</t>
    </r>
    <r>
      <rPr>
        <sz val="12"/>
        <color theme="1"/>
        <rFont val="Times New Roman"/>
        <family val="1"/>
        <charset val="204"/>
      </rPr>
      <t xml:space="preserve">  Приложение № </t>
    </r>
    <r>
      <rPr>
        <u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  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</si>
  <si>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2"/>
        <rFont val="Times New Roman"/>
        <family val="1"/>
        <charset val="204"/>
      </rPr>
      <t>Закон Санкт-Петербурга от 23.09. 2009 № 420-79 «Об организации местного самоуправления в Санкт-Петербурге» ст.10п.2, п. п 4, "Основы законодательства Российской Федерации о культуре" (утв. ВС РФ 09.10.1992 N 3612-1, ред. от 05.12.2017 г.)  ст. 40, Закон Санкт-Петербурга «О праздниках и днях памяти в Санкт-Петербурге» от 26 октября 2005 года № 555-78 ( с изм. от 19.03.2018), Постановление Местной администрации МО МО Озеро Долгое № 01-05/15 от 12.09.2016 г.  «Об утверждении «Положения об организации и проведении местных и участии в организации и проведении городских праздничных и иных зрелищных мероприятий МО МО Озеро Долгое» Устав Муниципального образования Муниципальный округ Озеро Долгое.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</si>
  <si>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Оценка эффективности и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качественными и количественными параметрами.
Качественные параметры:
• Повышение культурного уровня населения, укрепление единого культурного пространства муниципального образования;
• Снижение социальной напряженности в округе с помощью проведения праздничных мероприятий, народных гуляний, организации посещения спектаклей (театров) для различных социальных групп населения округа;
• снижение социальной напряженности в округе, как следствие создания условий расширения сферы общения  жителей с искусством, раскрытия природных талантов, сопричастности к общему совместному действию с положительным эмоциональным настроем.
Количественные показатели:
• количество участников праздничных и зрелищных массовых мероприятий  - ориентировочно </t>
    </r>
    <r>
      <rPr>
        <sz val="12"/>
        <rFont val="Times New Roman"/>
        <family val="1"/>
        <charset val="204"/>
      </rPr>
      <t>13 435 человек</t>
    </r>
    <r>
      <rPr>
        <sz val="12"/>
        <color theme="1"/>
        <rFont val="Times New Roman"/>
        <family val="1"/>
        <charset val="204"/>
      </rPr>
      <t xml:space="preserve">;
• изготовление полиграфической продукции празднично-социальной направленности (пригласительные билеты, тематические плакаты, открытки) – </t>
    </r>
    <r>
      <rPr>
        <sz val="12"/>
        <rFont val="Times New Roman"/>
        <family val="1"/>
        <charset val="204"/>
      </rPr>
      <t>11 850 штук;</t>
    </r>
    <r>
      <rPr>
        <sz val="12"/>
        <color theme="1"/>
        <rFont val="Times New Roman"/>
        <family val="1"/>
        <charset val="204"/>
      </rPr>
      <t xml:space="preserve">
• поставка подарочной (сувенирной) и цветочной продукции для жителей округа (участников праздничных, зрелищных мероприятий) – </t>
    </r>
    <r>
      <rPr>
        <sz val="12"/>
        <rFont val="Times New Roman"/>
        <family val="1"/>
        <charset val="204"/>
      </rPr>
      <t>12 поставок.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</si>
  <si>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 - Объём финансирования - </t>
    </r>
    <r>
      <rPr>
        <b/>
        <sz val="12"/>
        <color theme="1"/>
        <rFont val="Times New Roman"/>
        <family val="1"/>
        <charset val="204"/>
      </rPr>
      <t>8 597 800</t>
    </r>
    <r>
      <rPr>
        <b/>
        <sz val="12"/>
        <color indexed="8"/>
        <rFont val="Times New Roman"/>
        <family val="1"/>
        <charset val="204"/>
      </rPr>
      <t xml:space="preserve"> руб. </t>
    </r>
    <r>
      <rPr>
        <sz val="12"/>
        <color indexed="8"/>
        <rFont val="Times New Roman"/>
        <family val="1"/>
        <charset val="204"/>
      </rPr>
      <t xml:space="preserve">(Восемь миллионов пятьсот девяносто семь тысяч восемьсот руб. 00 коп.)
 - Источник финансирования – средства местного бюджета Муниципального образования Муниципальный округ Озеро Долгое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</si>
</sst>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49" fontId="4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 readingOrder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left" vertical="top" wrapText="1" justifyLastLine="1" readingOrder="1"/>
    </xf>
    <xf numFmtId="0" fontId="7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 readingOrder="1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15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8" fillId="0" borderId="1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 readingOrder="1"/>
    </xf>
    <xf numFmtId="1" fontId="13" fillId="0" borderId="8" xfId="0" applyNumberFormat="1" applyFont="1" applyBorder="1" applyAlignment="1">
      <alignment horizontal="left" vertical="top" wrapText="1" justifyLastLine="1" readingOrder="1"/>
    </xf>
    <xf numFmtId="0" fontId="14" fillId="0" borderId="8" xfId="0" applyFont="1" applyBorder="1" applyAlignment="1">
      <alignment horizontal="left" vertical="top" wrapText="1" readingOrder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top" wrapText="1" justifyLastLine="1" readingOrder="1"/>
    </xf>
    <xf numFmtId="49" fontId="16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49" fontId="5" fillId="2" borderId="5" xfId="0" applyNumberFormat="1" applyFont="1" applyFill="1" applyBorder="1" applyAlignment="1">
      <alignment horizontal="center" vertical="top"/>
    </xf>
    <xf numFmtId="1" fontId="5" fillId="2" borderId="5" xfId="0" applyNumberFormat="1" applyFont="1" applyFill="1" applyBorder="1" applyAlignment="1">
      <alignment horizontal="left" vertical="top" wrapText="1" justifyLastLine="1" readingOrder="1"/>
    </xf>
    <xf numFmtId="0" fontId="0" fillId="2" borderId="0" xfId="0" applyFill="1"/>
    <xf numFmtId="49" fontId="16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 readingOrder="1"/>
    </xf>
    <xf numFmtId="1" fontId="5" fillId="2" borderId="5" xfId="0" applyNumberFormat="1" applyFont="1" applyFill="1" applyBorder="1" applyAlignment="1">
      <alignment horizontal="center" vertical="top" wrapText="1" justifyLastLine="1" readingOrder="1"/>
    </xf>
    <xf numFmtId="0" fontId="15" fillId="2" borderId="5" xfId="0" applyFont="1" applyFill="1" applyBorder="1" applyAlignment="1">
      <alignment horizontal="left" vertical="top" wrapText="1" readingOrder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9" fillId="2" borderId="0" xfId="0" applyFont="1" applyFill="1"/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 readingOrder="1"/>
    </xf>
    <xf numFmtId="1" fontId="5" fillId="0" borderId="5" xfId="0" applyNumberFormat="1" applyFont="1" applyFill="1" applyBorder="1" applyAlignment="1">
      <alignment horizontal="left" vertical="top" wrapText="1" justifyLastLine="1" readingOrder="1"/>
    </xf>
    <xf numFmtId="0" fontId="5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left" vertical="top" wrapText="1" readingOrder="1"/>
    </xf>
    <xf numFmtId="0" fontId="5" fillId="0" borderId="5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9" fillId="2" borderId="0" xfId="0" applyFont="1" applyFill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/>
    <xf numFmtId="0" fontId="21" fillId="0" borderId="0" xfId="0" applyFont="1" applyBorder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/>
    </xf>
    <xf numFmtId="0" fontId="21" fillId="0" borderId="15" xfId="0" applyFont="1" applyBorder="1"/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49" fontId="23" fillId="0" borderId="5" xfId="0" applyNumberFormat="1" applyFont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top" wrapText="1" readingOrder="1"/>
    </xf>
    <xf numFmtId="1" fontId="23" fillId="0" borderId="5" xfId="0" applyNumberFormat="1" applyFont="1" applyFill="1" applyBorder="1" applyAlignment="1">
      <alignment horizontal="left" vertical="top" wrapText="1" justifyLastLine="1" readingOrder="1"/>
    </xf>
    <xf numFmtId="0" fontId="27" fillId="0" borderId="5" xfId="0" applyFont="1" applyFill="1" applyBorder="1" applyAlignment="1">
      <alignment horizontal="left" vertical="top" wrapText="1" readingOrder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top" wrapText="1" justifyLastLine="1" readingOrder="1"/>
    </xf>
    <xf numFmtId="0" fontId="26" fillId="0" borderId="5" xfId="0" applyFont="1" applyBorder="1" applyAlignment="1">
      <alignment horizontal="left" vertical="top" wrapText="1" readingOrder="1"/>
    </xf>
    <xf numFmtId="1" fontId="26" fillId="0" borderId="5" xfId="0" applyNumberFormat="1" applyFont="1" applyBorder="1" applyAlignment="1">
      <alignment horizontal="left" vertical="top" wrapText="1" justifyLastLine="1" readingOrder="1"/>
    </xf>
    <xf numFmtId="0" fontId="28" fillId="0" borderId="5" xfId="0" applyFont="1" applyBorder="1" applyAlignment="1">
      <alignment horizontal="left" vertical="top" wrapText="1" readingOrder="1"/>
    </xf>
    <xf numFmtId="0" fontId="26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 readingOrder="1"/>
    </xf>
    <xf numFmtId="1" fontId="2" fillId="0" borderId="5" xfId="0" applyNumberFormat="1" applyFont="1" applyBorder="1" applyAlignment="1">
      <alignment horizontal="left" vertical="top" wrapText="1" justifyLastLine="1" readingOrder="1"/>
    </xf>
    <xf numFmtId="0" fontId="29" fillId="0" borderId="5" xfId="0" applyFont="1" applyBorder="1" applyAlignment="1">
      <alignment horizontal="left" vertical="top" wrapText="1" readingOrder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1" fontId="26" fillId="0" borderId="5" xfId="0" applyNumberFormat="1" applyFont="1" applyFill="1" applyBorder="1" applyAlignment="1">
      <alignment horizontal="center" vertical="top" wrapText="1" justifyLastLine="1"/>
    </xf>
    <xf numFmtId="0" fontId="2" fillId="0" borderId="5" xfId="0" applyFont="1" applyBorder="1" applyAlignment="1">
      <alignment horizontal="center" vertical="top" wrapText="1"/>
    </xf>
    <xf numFmtId="0" fontId="20" fillId="0" borderId="5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20" fillId="0" borderId="6" xfId="0" applyFont="1" applyBorder="1" applyAlignment="1"/>
    <xf numFmtId="0" fontId="2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zoomScale="84" zoomScaleNormal="84" workbookViewId="0">
      <selection activeCell="X6" sqref="X6"/>
    </sheetView>
  </sheetViews>
  <sheetFormatPr defaultRowHeight="15.6" x14ac:dyDescent="0.3"/>
  <cols>
    <col min="1" max="1" width="5.6640625" style="102" customWidth="1"/>
    <col min="2" max="2" width="24.88671875" style="102" customWidth="1"/>
    <col min="3" max="3" width="11.33203125" style="102" customWidth="1"/>
    <col min="4" max="4" width="10.33203125" style="102" customWidth="1"/>
    <col min="5" max="5" width="12.33203125" style="102" customWidth="1"/>
    <col min="6" max="6" width="16.88671875" style="103" customWidth="1"/>
    <col min="7" max="7" width="16.33203125" style="102" customWidth="1"/>
    <col min="8" max="8" width="12.88671875" style="102" customWidth="1"/>
    <col min="9" max="9" width="9" style="102" customWidth="1"/>
    <col min="10" max="10" width="8.6640625" style="102" customWidth="1"/>
    <col min="11" max="11" width="11.88671875" style="102" customWidth="1"/>
    <col min="12" max="12" width="2.44140625" style="102" hidden="1" customWidth="1"/>
    <col min="13" max="13" width="9.109375" style="100"/>
    <col min="14" max="14" width="23" customWidth="1"/>
  </cols>
  <sheetData>
    <row r="1" spans="1:13" ht="6.75" customHeight="1" x14ac:dyDescent="0.3">
      <c r="A1" s="68"/>
      <c r="B1" s="68"/>
      <c r="C1" s="68"/>
      <c r="D1" s="68"/>
      <c r="E1" s="68"/>
      <c r="F1" s="69"/>
      <c r="G1" s="68"/>
      <c r="H1" s="68"/>
      <c r="I1" s="68"/>
      <c r="J1" s="68"/>
      <c r="K1" s="68"/>
      <c r="L1" s="70"/>
      <c r="M1" s="71"/>
    </row>
    <row r="2" spans="1:13" ht="64.5" customHeight="1" x14ac:dyDescent="0.3">
      <c r="A2" s="68"/>
      <c r="B2" s="117" t="s">
        <v>107</v>
      </c>
      <c r="C2" s="118"/>
      <c r="D2" s="118"/>
      <c r="E2" s="118"/>
      <c r="F2" s="119"/>
      <c r="G2" s="117" t="s">
        <v>108</v>
      </c>
      <c r="H2" s="118"/>
      <c r="I2" s="118"/>
      <c r="J2" s="118"/>
      <c r="K2" s="118"/>
      <c r="L2" s="118"/>
      <c r="M2" s="119"/>
    </row>
    <row r="3" spans="1:13" ht="5.25" customHeight="1" x14ac:dyDescent="0.3">
      <c r="A3" s="68"/>
      <c r="B3" s="68"/>
      <c r="C3" s="68"/>
      <c r="D3" s="68"/>
      <c r="E3" s="72"/>
      <c r="F3" s="73"/>
      <c r="G3" s="72"/>
      <c r="H3" s="72"/>
      <c r="I3" s="74"/>
      <c r="J3" s="74"/>
      <c r="K3" s="74"/>
      <c r="L3" s="74"/>
      <c r="M3" s="71"/>
    </row>
    <row r="4" spans="1:13" x14ac:dyDescent="0.3">
      <c r="A4" s="113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75"/>
    </row>
    <row r="5" spans="1:13" ht="29.25" customHeight="1" x14ac:dyDescent="0.3">
      <c r="A5" s="142" t="s">
        <v>92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60" customHeight="1" x14ac:dyDescent="0.3">
      <c r="A6" s="115" t="s">
        <v>1</v>
      </c>
      <c r="B6" s="116"/>
      <c r="C6" s="145" t="s">
        <v>98</v>
      </c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1:13" ht="140.25" customHeight="1" x14ac:dyDescent="0.3">
      <c r="A7" s="111" t="s">
        <v>2</v>
      </c>
      <c r="B7" s="112"/>
      <c r="C7" s="117" t="s">
        <v>109</v>
      </c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1:13" ht="31.5" customHeight="1" x14ac:dyDescent="0.3">
      <c r="A8" s="120" t="s">
        <v>3</v>
      </c>
      <c r="B8" s="121"/>
      <c r="C8" s="117" t="s">
        <v>12</v>
      </c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13" ht="87" customHeight="1" x14ac:dyDescent="0.3">
      <c r="A9" s="120" t="s">
        <v>4</v>
      </c>
      <c r="B9" s="121"/>
      <c r="C9" s="117" t="s">
        <v>26</v>
      </c>
      <c r="D9" s="118"/>
      <c r="E9" s="118"/>
      <c r="F9" s="118"/>
      <c r="G9" s="118"/>
      <c r="H9" s="118"/>
      <c r="I9" s="118"/>
      <c r="J9" s="118"/>
      <c r="K9" s="118"/>
      <c r="L9" s="118"/>
      <c r="M9" s="119"/>
    </row>
    <row r="10" spans="1:13" ht="142.5" customHeight="1" x14ac:dyDescent="0.3">
      <c r="A10" s="120" t="s">
        <v>5</v>
      </c>
      <c r="B10" s="121"/>
      <c r="C10" s="117" t="s">
        <v>27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3" x14ac:dyDescent="0.3">
      <c r="A11" s="120" t="s">
        <v>6</v>
      </c>
      <c r="B11" s="121"/>
      <c r="C11" s="117" t="s">
        <v>93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9"/>
    </row>
    <row r="12" spans="1:13" ht="51.75" customHeight="1" x14ac:dyDescent="0.3">
      <c r="A12" s="120" t="s">
        <v>7</v>
      </c>
      <c r="B12" s="121"/>
      <c r="C12" s="117" t="s">
        <v>111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9"/>
    </row>
    <row r="13" spans="1:13" ht="273" customHeight="1" x14ac:dyDescent="0.3">
      <c r="A13" s="122" t="s">
        <v>8</v>
      </c>
      <c r="B13" s="123"/>
      <c r="C13" s="148" t="s">
        <v>110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</row>
    <row r="14" spans="1:13" ht="2.25" customHeight="1" x14ac:dyDescent="0.3">
      <c r="A14" s="104"/>
      <c r="B14" s="10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x14ac:dyDescent="0.3">
      <c r="A15" s="136" t="s">
        <v>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</row>
    <row r="16" spans="1:13" ht="29.25" customHeight="1" x14ac:dyDescent="0.3">
      <c r="A16" s="139" t="s">
        <v>94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1:19" ht="15" customHeight="1" x14ac:dyDescent="0.3">
      <c r="A17" s="129" t="s">
        <v>10</v>
      </c>
      <c r="B17" s="131" t="s">
        <v>11</v>
      </c>
      <c r="C17" s="131" t="s">
        <v>13</v>
      </c>
      <c r="D17" s="151" t="s">
        <v>57</v>
      </c>
      <c r="E17" s="129" t="s">
        <v>14</v>
      </c>
      <c r="F17" s="129" t="s">
        <v>15</v>
      </c>
      <c r="G17" s="129" t="s">
        <v>16</v>
      </c>
      <c r="H17" s="129" t="s">
        <v>17</v>
      </c>
      <c r="I17" s="154" t="s">
        <v>18</v>
      </c>
      <c r="J17" s="154"/>
      <c r="K17" s="154"/>
      <c r="L17" s="154"/>
      <c r="M17" s="154"/>
    </row>
    <row r="18" spans="1:19" ht="14.4" x14ac:dyDescent="0.3">
      <c r="A18" s="130"/>
      <c r="B18" s="132"/>
      <c r="C18" s="133"/>
      <c r="D18" s="152"/>
      <c r="E18" s="130"/>
      <c r="F18" s="134"/>
      <c r="G18" s="135"/>
      <c r="H18" s="135"/>
      <c r="I18" s="125" t="s">
        <v>19</v>
      </c>
      <c r="J18" s="125" t="s">
        <v>20</v>
      </c>
      <c r="K18" s="125" t="s">
        <v>21</v>
      </c>
      <c r="L18" s="127" t="s">
        <v>22</v>
      </c>
      <c r="M18" s="125" t="s">
        <v>102</v>
      </c>
    </row>
    <row r="19" spans="1:19" ht="14.4" x14ac:dyDescent="0.3">
      <c r="A19" s="130"/>
      <c r="B19" s="132"/>
      <c r="C19" s="133"/>
      <c r="D19" s="152"/>
      <c r="E19" s="130"/>
      <c r="F19" s="134"/>
      <c r="G19" s="135"/>
      <c r="H19" s="135"/>
      <c r="I19" s="126"/>
      <c r="J19" s="126"/>
      <c r="K19" s="126"/>
      <c r="L19" s="128"/>
      <c r="M19" s="126"/>
      <c r="S19" t="s">
        <v>96</v>
      </c>
    </row>
    <row r="20" spans="1:19" ht="31.5" customHeight="1" x14ac:dyDescent="0.3">
      <c r="A20" s="130"/>
      <c r="B20" s="132"/>
      <c r="C20" s="133"/>
      <c r="D20" s="153"/>
      <c r="E20" s="130"/>
      <c r="F20" s="134"/>
      <c r="G20" s="135"/>
      <c r="H20" s="135"/>
      <c r="I20" s="126"/>
      <c r="J20" s="126"/>
      <c r="K20" s="126"/>
      <c r="L20" s="128"/>
      <c r="M20" s="126"/>
    </row>
    <row r="21" spans="1:19" ht="22.5" customHeight="1" x14ac:dyDescent="0.3">
      <c r="A21" s="155" t="s">
        <v>67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</row>
    <row r="22" spans="1:19" ht="114.75" customHeight="1" x14ac:dyDescent="0.3">
      <c r="A22" s="79" t="s">
        <v>97</v>
      </c>
      <c r="B22" s="80" t="s">
        <v>83</v>
      </c>
      <c r="C22" s="81" t="s">
        <v>79</v>
      </c>
      <c r="D22" s="85" t="s">
        <v>59</v>
      </c>
      <c r="E22" s="80" t="s">
        <v>46</v>
      </c>
      <c r="F22" s="83" t="s">
        <v>28</v>
      </c>
      <c r="G22" s="83" t="s">
        <v>29</v>
      </c>
      <c r="H22" s="83">
        <v>1400</v>
      </c>
      <c r="I22" s="84">
        <v>1400</v>
      </c>
      <c r="J22" s="84">
        <v>0</v>
      </c>
      <c r="K22" s="84">
        <v>0</v>
      </c>
      <c r="L22" s="84">
        <v>0</v>
      </c>
      <c r="M22" s="84">
        <v>0</v>
      </c>
      <c r="Q22">
        <f>SUM(I24,J31,K36,M41)</f>
        <v>174</v>
      </c>
      <c r="R22" t="s">
        <v>96</v>
      </c>
    </row>
    <row r="23" spans="1:19" ht="98.25" customHeight="1" x14ac:dyDescent="0.3">
      <c r="A23" s="79" t="s">
        <v>24</v>
      </c>
      <c r="B23" s="80" t="s">
        <v>58</v>
      </c>
      <c r="C23" s="81" t="s">
        <v>79</v>
      </c>
      <c r="D23" s="85" t="s">
        <v>67</v>
      </c>
      <c r="E23" s="80" t="s">
        <v>51</v>
      </c>
      <c r="F23" s="83" t="s">
        <v>28</v>
      </c>
      <c r="G23" s="83" t="s">
        <v>70</v>
      </c>
      <c r="H23" s="83">
        <v>15</v>
      </c>
      <c r="I23" s="84">
        <v>15</v>
      </c>
      <c r="J23" s="84">
        <v>0</v>
      </c>
      <c r="K23" s="84">
        <v>0</v>
      </c>
      <c r="L23" s="84">
        <v>0</v>
      </c>
      <c r="M23" s="84">
        <v>0</v>
      </c>
      <c r="P23" t="s">
        <v>96</v>
      </c>
    </row>
    <row r="24" spans="1:19" ht="162.75" customHeight="1" x14ac:dyDescent="0.3">
      <c r="A24" s="79" t="s">
        <v>30</v>
      </c>
      <c r="B24" s="80" t="s">
        <v>31</v>
      </c>
      <c r="C24" s="81" t="s">
        <v>87</v>
      </c>
      <c r="D24" s="85" t="s">
        <v>67</v>
      </c>
      <c r="E24" s="80" t="s">
        <v>50</v>
      </c>
      <c r="F24" s="83" t="s">
        <v>28</v>
      </c>
      <c r="G24" s="83" t="s">
        <v>69</v>
      </c>
      <c r="H24" s="106">
        <v>89</v>
      </c>
      <c r="I24" s="107">
        <v>89</v>
      </c>
      <c r="J24" s="84">
        <v>0</v>
      </c>
      <c r="K24" s="84">
        <v>0</v>
      </c>
      <c r="L24" s="84">
        <v>0</v>
      </c>
      <c r="M24" s="84">
        <v>0</v>
      </c>
      <c r="P24" t="s">
        <v>96</v>
      </c>
      <c r="S24" t="s">
        <v>96</v>
      </c>
    </row>
    <row r="25" spans="1:19" ht="22.5" customHeight="1" x14ac:dyDescent="0.3">
      <c r="A25" s="124" t="s">
        <v>66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9" ht="66" customHeight="1" x14ac:dyDescent="0.3">
      <c r="A26" s="79" t="s">
        <v>32</v>
      </c>
      <c r="B26" s="80" t="s">
        <v>82</v>
      </c>
      <c r="C26" s="81" t="s">
        <v>79</v>
      </c>
      <c r="D26" s="85" t="s">
        <v>60</v>
      </c>
      <c r="E26" s="82" t="s">
        <v>46</v>
      </c>
      <c r="F26" s="83" t="s">
        <v>28</v>
      </c>
      <c r="G26" s="83" t="s">
        <v>53</v>
      </c>
      <c r="H26" s="83">
        <f>SUM(I26:L26)</f>
        <v>800</v>
      </c>
      <c r="I26" s="84">
        <v>0</v>
      </c>
      <c r="J26" s="84">
        <v>800</v>
      </c>
      <c r="K26" s="84">
        <v>0</v>
      </c>
      <c r="L26" s="84">
        <v>0</v>
      </c>
      <c r="M26" s="84">
        <v>0</v>
      </c>
      <c r="N26" s="34"/>
      <c r="O26" s="34"/>
      <c r="P26" s="34"/>
    </row>
    <row r="27" spans="1:19" ht="102.75" customHeight="1" x14ac:dyDescent="0.3">
      <c r="A27" s="79" t="s">
        <v>33</v>
      </c>
      <c r="B27" s="80" t="s">
        <v>100</v>
      </c>
      <c r="C27" s="81" t="s">
        <v>87</v>
      </c>
      <c r="D27" s="108" t="s">
        <v>63</v>
      </c>
      <c r="E27" s="82" t="s">
        <v>49</v>
      </c>
      <c r="F27" s="83" t="s">
        <v>41</v>
      </c>
      <c r="G27" s="83" t="s">
        <v>53</v>
      </c>
      <c r="H27" s="84">
        <v>1440</v>
      </c>
      <c r="I27" s="84">
        <v>0</v>
      </c>
      <c r="J27" s="84">
        <v>1440</v>
      </c>
      <c r="K27" s="84">
        <v>0</v>
      </c>
      <c r="L27" s="84">
        <v>0</v>
      </c>
      <c r="M27" s="84">
        <v>0</v>
      </c>
      <c r="N27" s="34"/>
      <c r="O27" s="34"/>
      <c r="P27" s="34"/>
      <c r="S27" t="s">
        <v>96</v>
      </c>
    </row>
    <row r="28" spans="1:19" ht="90.75" customHeight="1" x14ac:dyDescent="0.3">
      <c r="A28" s="109" t="s">
        <v>34</v>
      </c>
      <c r="B28" s="110" t="s">
        <v>86</v>
      </c>
      <c r="C28" s="81" t="s">
        <v>35</v>
      </c>
      <c r="D28" s="108" t="s">
        <v>63</v>
      </c>
      <c r="E28" s="108"/>
      <c r="F28" s="83" t="s">
        <v>41</v>
      </c>
      <c r="G28" s="84" t="s">
        <v>39</v>
      </c>
      <c r="H28" s="84">
        <f>SUM(I28:L28)</f>
        <v>99</v>
      </c>
      <c r="I28" s="84">
        <v>0</v>
      </c>
      <c r="J28" s="84">
        <v>99</v>
      </c>
      <c r="K28" s="84">
        <v>0</v>
      </c>
      <c r="L28" s="84">
        <v>0</v>
      </c>
      <c r="M28" s="84">
        <v>0</v>
      </c>
      <c r="N28" s="34"/>
      <c r="O28" s="34"/>
      <c r="P28" s="34"/>
    </row>
    <row r="29" spans="1:19" s="57" customFormat="1" ht="216" customHeight="1" x14ac:dyDescent="0.3">
      <c r="A29" s="79" t="s">
        <v>36</v>
      </c>
      <c r="B29" s="80" t="s">
        <v>54</v>
      </c>
      <c r="C29" s="81" t="s">
        <v>79</v>
      </c>
      <c r="D29" s="85" t="s">
        <v>63</v>
      </c>
      <c r="E29" s="82"/>
      <c r="F29" s="83" t="s">
        <v>41</v>
      </c>
      <c r="G29" s="83" t="s">
        <v>99</v>
      </c>
      <c r="H29" s="83">
        <f>SUM(I29:L29)</f>
        <v>235</v>
      </c>
      <c r="I29" s="84">
        <v>0</v>
      </c>
      <c r="J29" s="84">
        <v>235</v>
      </c>
      <c r="K29" s="84">
        <v>0</v>
      </c>
      <c r="L29" s="84">
        <v>0</v>
      </c>
      <c r="M29" s="84">
        <v>0</v>
      </c>
      <c r="N29" s="67" t="s">
        <v>105</v>
      </c>
      <c r="O29" s="47"/>
      <c r="P29" s="47"/>
    </row>
    <row r="30" spans="1:19" s="57" customFormat="1" ht="70.5" customHeight="1" x14ac:dyDescent="0.3">
      <c r="A30" s="79" t="s">
        <v>37</v>
      </c>
      <c r="B30" s="80" t="s">
        <v>58</v>
      </c>
      <c r="C30" s="81" t="s">
        <v>79</v>
      </c>
      <c r="D30" s="85" t="s">
        <v>66</v>
      </c>
      <c r="E30" s="82" t="s">
        <v>51</v>
      </c>
      <c r="F30" s="83" t="s">
        <v>28</v>
      </c>
      <c r="G30" s="83" t="s">
        <v>106</v>
      </c>
      <c r="H30" s="83">
        <v>55</v>
      </c>
      <c r="I30" s="84">
        <v>0</v>
      </c>
      <c r="J30" s="84">
        <v>55</v>
      </c>
      <c r="K30" s="84">
        <v>0</v>
      </c>
      <c r="L30" s="84">
        <v>0</v>
      </c>
      <c r="M30" s="84">
        <v>0</v>
      </c>
    </row>
    <row r="31" spans="1:19" s="57" customFormat="1" ht="167.25" customHeight="1" x14ac:dyDescent="0.3">
      <c r="A31" s="79" t="s">
        <v>42</v>
      </c>
      <c r="B31" s="80" t="s">
        <v>31</v>
      </c>
      <c r="C31" s="81" t="s">
        <v>87</v>
      </c>
      <c r="D31" s="85" t="s">
        <v>66</v>
      </c>
      <c r="E31" s="82" t="s">
        <v>50</v>
      </c>
      <c r="F31" s="83" t="s">
        <v>28</v>
      </c>
      <c r="G31" s="83" t="s">
        <v>72</v>
      </c>
      <c r="H31" s="83">
        <v>18</v>
      </c>
      <c r="I31" s="84">
        <v>0</v>
      </c>
      <c r="J31" s="84">
        <v>18</v>
      </c>
      <c r="K31" s="84">
        <v>0</v>
      </c>
      <c r="L31" s="84">
        <v>0</v>
      </c>
      <c r="M31" s="84">
        <v>0</v>
      </c>
    </row>
    <row r="32" spans="1:19" ht="24" customHeight="1" x14ac:dyDescent="0.3">
      <c r="A32" s="124" t="s">
        <v>68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1:19" s="66" customFormat="1" ht="87.75" customHeight="1" x14ac:dyDescent="0.3">
      <c r="A33" s="79" t="s">
        <v>43</v>
      </c>
      <c r="B33" s="80" t="s">
        <v>84</v>
      </c>
      <c r="C33" s="81" t="s">
        <v>79</v>
      </c>
      <c r="D33" s="85" t="s">
        <v>65</v>
      </c>
      <c r="E33" s="82" t="s">
        <v>46</v>
      </c>
      <c r="F33" s="83" t="s">
        <v>28</v>
      </c>
      <c r="G33" s="83" t="s">
        <v>29</v>
      </c>
      <c r="H33" s="83">
        <v>1400</v>
      </c>
      <c r="I33" s="84">
        <v>0</v>
      </c>
      <c r="J33" s="84">
        <v>0</v>
      </c>
      <c r="K33" s="84">
        <v>1400</v>
      </c>
      <c r="L33" s="84">
        <v>0</v>
      </c>
      <c r="M33" s="84">
        <v>0</v>
      </c>
    </row>
    <row r="34" spans="1:19" ht="69" customHeight="1" x14ac:dyDescent="0.3">
      <c r="A34" s="79" t="s">
        <v>44</v>
      </c>
      <c r="B34" s="80" t="s">
        <v>85</v>
      </c>
      <c r="C34" s="81" t="s">
        <v>79</v>
      </c>
      <c r="D34" s="85" t="s">
        <v>64</v>
      </c>
      <c r="E34" s="82" t="s">
        <v>46</v>
      </c>
      <c r="F34" s="83" t="s">
        <v>28</v>
      </c>
      <c r="G34" s="83" t="s">
        <v>38</v>
      </c>
      <c r="H34" s="83">
        <f>SUM(I34:L34)</f>
        <v>499.8</v>
      </c>
      <c r="I34" s="84">
        <v>0</v>
      </c>
      <c r="J34" s="84">
        <v>0</v>
      </c>
      <c r="K34" s="84">
        <v>499.8</v>
      </c>
      <c r="L34" s="84">
        <v>0</v>
      </c>
      <c r="M34" s="84">
        <v>0</v>
      </c>
    </row>
    <row r="35" spans="1:19" s="66" customFormat="1" ht="99.75" customHeight="1" x14ac:dyDescent="0.3">
      <c r="A35" s="79" t="s">
        <v>45</v>
      </c>
      <c r="B35" s="80" t="s">
        <v>58</v>
      </c>
      <c r="C35" s="81" t="s">
        <v>79</v>
      </c>
      <c r="D35" s="85" t="s">
        <v>68</v>
      </c>
      <c r="E35" s="82" t="s">
        <v>51</v>
      </c>
      <c r="F35" s="83" t="s">
        <v>28</v>
      </c>
      <c r="G35" s="83" t="s">
        <v>70</v>
      </c>
      <c r="H35" s="83">
        <v>15</v>
      </c>
      <c r="I35" s="84">
        <v>0</v>
      </c>
      <c r="J35" s="84">
        <v>0</v>
      </c>
      <c r="K35" s="84">
        <v>15</v>
      </c>
      <c r="L35" s="84">
        <v>0</v>
      </c>
      <c r="M35" s="84">
        <v>0</v>
      </c>
    </row>
    <row r="36" spans="1:19" ht="173.25" customHeight="1" x14ac:dyDescent="0.3">
      <c r="A36" s="79" t="s">
        <v>90</v>
      </c>
      <c r="B36" s="80" t="s">
        <v>31</v>
      </c>
      <c r="C36" s="81" t="s">
        <v>87</v>
      </c>
      <c r="D36" s="85" t="s">
        <v>68</v>
      </c>
      <c r="E36" s="82" t="s">
        <v>50</v>
      </c>
      <c r="F36" s="83" t="s">
        <v>28</v>
      </c>
      <c r="G36" s="83" t="s">
        <v>74</v>
      </c>
      <c r="H36" s="83">
        <v>32</v>
      </c>
      <c r="I36" s="84">
        <v>0</v>
      </c>
      <c r="J36" s="84">
        <v>0</v>
      </c>
      <c r="K36" s="84">
        <v>32</v>
      </c>
      <c r="L36" s="84">
        <v>0</v>
      </c>
      <c r="M36" s="84">
        <v>0</v>
      </c>
    </row>
    <row r="37" spans="1:19" ht="22.5" customHeight="1" x14ac:dyDescent="0.3">
      <c r="A37" s="124" t="s">
        <v>62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19" s="66" customFormat="1" ht="78" x14ac:dyDescent="0.3">
      <c r="A38" s="79" t="s">
        <v>55</v>
      </c>
      <c r="B38" s="80" t="s">
        <v>81</v>
      </c>
      <c r="C38" s="81" t="s">
        <v>80</v>
      </c>
      <c r="D38" s="85" t="s">
        <v>61</v>
      </c>
      <c r="E38" s="82" t="s">
        <v>46</v>
      </c>
      <c r="F38" s="83" t="s">
        <v>40</v>
      </c>
      <c r="G38" s="83" t="s">
        <v>48</v>
      </c>
      <c r="H38" s="83">
        <v>1800</v>
      </c>
      <c r="I38" s="84">
        <v>0</v>
      </c>
      <c r="J38" s="84">
        <v>0</v>
      </c>
      <c r="K38" s="84">
        <v>0</v>
      </c>
      <c r="L38" s="84">
        <v>1800</v>
      </c>
      <c r="M38" s="83">
        <v>1800</v>
      </c>
    </row>
    <row r="39" spans="1:19" ht="99" customHeight="1" x14ac:dyDescent="0.3">
      <c r="A39" s="79" t="s">
        <v>76</v>
      </c>
      <c r="B39" s="80" t="s">
        <v>101</v>
      </c>
      <c r="C39" s="81" t="s">
        <v>35</v>
      </c>
      <c r="D39" s="85" t="s">
        <v>62</v>
      </c>
      <c r="E39" s="82" t="s">
        <v>49</v>
      </c>
      <c r="F39" s="83" t="s">
        <v>23</v>
      </c>
      <c r="G39" s="83" t="s">
        <v>39</v>
      </c>
      <c r="H39" s="83">
        <v>650</v>
      </c>
      <c r="I39" s="84">
        <v>0</v>
      </c>
      <c r="J39" s="84">
        <v>0</v>
      </c>
      <c r="K39" s="84">
        <v>0</v>
      </c>
      <c r="L39" s="84">
        <v>650</v>
      </c>
      <c r="M39" s="83">
        <v>650</v>
      </c>
      <c r="R39" t="s">
        <v>96</v>
      </c>
    </row>
    <row r="40" spans="1:19" s="66" customFormat="1" ht="97.5" customHeight="1" x14ac:dyDescent="0.3">
      <c r="A40" s="79" t="s">
        <v>77</v>
      </c>
      <c r="B40" s="80" t="s">
        <v>58</v>
      </c>
      <c r="C40" s="81" t="s">
        <v>79</v>
      </c>
      <c r="D40" s="85" t="s">
        <v>62</v>
      </c>
      <c r="E40" s="82" t="s">
        <v>51</v>
      </c>
      <c r="F40" s="83" t="s">
        <v>28</v>
      </c>
      <c r="G40" s="83" t="s">
        <v>70</v>
      </c>
      <c r="H40" s="83">
        <v>15</v>
      </c>
      <c r="I40" s="84">
        <v>0</v>
      </c>
      <c r="J40" s="84">
        <v>0</v>
      </c>
      <c r="K40" s="84">
        <v>0</v>
      </c>
      <c r="L40" s="84">
        <v>15</v>
      </c>
      <c r="M40" s="83">
        <v>15</v>
      </c>
      <c r="R40" s="66" t="s">
        <v>96</v>
      </c>
      <c r="S40" s="66" t="s">
        <v>96</v>
      </c>
    </row>
    <row r="41" spans="1:19" ht="161.25" customHeight="1" x14ac:dyDescent="0.3">
      <c r="A41" s="79" t="s">
        <v>78</v>
      </c>
      <c r="B41" s="80" t="s">
        <v>31</v>
      </c>
      <c r="C41" s="81" t="s">
        <v>87</v>
      </c>
      <c r="D41" s="85" t="s">
        <v>62</v>
      </c>
      <c r="E41" s="82" t="s">
        <v>50</v>
      </c>
      <c r="F41" s="83" t="s">
        <v>28</v>
      </c>
      <c r="G41" s="83" t="s">
        <v>75</v>
      </c>
      <c r="H41" s="83">
        <v>35</v>
      </c>
      <c r="I41" s="84">
        <v>0</v>
      </c>
      <c r="J41" s="84">
        <v>0</v>
      </c>
      <c r="K41" s="84">
        <v>0</v>
      </c>
      <c r="L41" s="84">
        <v>35</v>
      </c>
      <c r="M41" s="83">
        <v>35</v>
      </c>
    </row>
    <row r="42" spans="1:19" ht="40.5" customHeight="1" x14ac:dyDescent="0.3">
      <c r="A42" s="78"/>
      <c r="B42" s="86" t="s">
        <v>88</v>
      </c>
      <c r="C42" s="87"/>
      <c r="D42" s="87"/>
      <c r="E42" s="88"/>
      <c r="F42" s="89"/>
      <c r="G42" s="89"/>
      <c r="H42" s="90">
        <v>6234.8</v>
      </c>
      <c r="I42" s="91">
        <v>1415</v>
      </c>
      <c r="J42" s="91">
        <v>1090</v>
      </c>
      <c r="K42" s="91">
        <v>1914.8</v>
      </c>
      <c r="L42" s="91">
        <f>SUM(L38,L40)</f>
        <v>1815</v>
      </c>
      <c r="M42" s="92">
        <v>1815</v>
      </c>
      <c r="N42" t="s">
        <v>96</v>
      </c>
      <c r="P42" t="s">
        <v>96</v>
      </c>
    </row>
    <row r="43" spans="1:19" ht="40.5" customHeight="1" x14ac:dyDescent="0.3">
      <c r="A43" s="93"/>
      <c r="B43" s="94" t="s">
        <v>56</v>
      </c>
      <c r="C43" s="95"/>
      <c r="D43" s="95"/>
      <c r="E43" s="96"/>
      <c r="F43" s="97"/>
      <c r="G43" s="97"/>
      <c r="H43" s="90">
        <f>SUM(I43:J43:K43:L43)</f>
        <v>2363</v>
      </c>
      <c r="I43" s="98">
        <v>89</v>
      </c>
      <c r="J43" s="98">
        <v>1557</v>
      </c>
      <c r="K43" s="98">
        <v>32</v>
      </c>
      <c r="L43" s="98">
        <f>SUM(L39,L41)</f>
        <v>685</v>
      </c>
      <c r="M43" s="92">
        <v>685</v>
      </c>
    </row>
    <row r="44" spans="1:19" ht="27.75" customHeight="1" x14ac:dyDescent="0.3">
      <c r="A44" s="93"/>
      <c r="B44" s="94" t="s">
        <v>25</v>
      </c>
      <c r="C44" s="95"/>
      <c r="D44" s="95"/>
      <c r="E44" s="96"/>
      <c r="F44" s="97"/>
      <c r="G44" s="97" t="s">
        <v>91</v>
      </c>
      <c r="H44" s="90">
        <f>SUM(I44:J44:K44:L44)</f>
        <v>8597.7999999999993</v>
      </c>
      <c r="I44" s="98">
        <f>SUM(I22:I41)</f>
        <v>1504</v>
      </c>
      <c r="J44" s="98">
        <f>SUM(J22:J41)</f>
        <v>2647</v>
      </c>
      <c r="K44" s="98">
        <f>SUM(K22:K41)</f>
        <v>1946.8</v>
      </c>
      <c r="L44" s="98">
        <f>SUM(L22:L41)</f>
        <v>2500</v>
      </c>
      <c r="M44" s="92">
        <v>2500</v>
      </c>
    </row>
    <row r="45" spans="1:19" ht="23.25" customHeight="1" x14ac:dyDescent="0.3">
      <c r="A45" s="99"/>
      <c r="B45" s="100" t="s">
        <v>103</v>
      </c>
      <c r="C45" s="100"/>
      <c r="D45" s="100"/>
      <c r="E45" s="100"/>
      <c r="F45" s="101"/>
      <c r="G45" s="100"/>
      <c r="H45" s="100"/>
      <c r="I45" s="100"/>
      <c r="J45" s="100" t="s">
        <v>104</v>
      </c>
      <c r="K45" s="100"/>
    </row>
    <row r="46" spans="1:19" ht="25.5" customHeight="1" x14ac:dyDescent="0.3"/>
  </sheetData>
  <mergeCells count="40">
    <mergeCell ref="A37:M37"/>
    <mergeCell ref="A15:M15"/>
    <mergeCell ref="A16:M16"/>
    <mergeCell ref="A5:M5"/>
    <mergeCell ref="C6:M6"/>
    <mergeCell ref="C7:M7"/>
    <mergeCell ref="C8:M8"/>
    <mergeCell ref="C9:M9"/>
    <mergeCell ref="C10:M10"/>
    <mergeCell ref="C11:M11"/>
    <mergeCell ref="C12:M12"/>
    <mergeCell ref="C13:M13"/>
    <mergeCell ref="D17:D20"/>
    <mergeCell ref="M18:M20"/>
    <mergeCell ref="I17:M17"/>
    <mergeCell ref="A21:M21"/>
    <mergeCell ref="A25:M25"/>
    <mergeCell ref="A32:M32"/>
    <mergeCell ref="I18:I20"/>
    <mergeCell ref="J18:J20"/>
    <mergeCell ref="K18:K20"/>
    <mergeCell ref="L18:L20"/>
    <mergeCell ref="A17:A20"/>
    <mergeCell ref="B17:B20"/>
    <mergeCell ref="C17:C20"/>
    <mergeCell ref="E17:E20"/>
    <mergeCell ref="F17:F20"/>
    <mergeCell ref="G17:G20"/>
    <mergeCell ref="H17:H20"/>
    <mergeCell ref="A11:B11"/>
    <mergeCell ref="A12:B12"/>
    <mergeCell ref="A13:B13"/>
    <mergeCell ref="A8:B8"/>
    <mergeCell ref="A9:B9"/>
    <mergeCell ref="A10:B10"/>
    <mergeCell ref="A7:B7"/>
    <mergeCell ref="A4:L4"/>
    <mergeCell ref="A6:B6"/>
    <mergeCell ref="G2:M2"/>
    <mergeCell ref="B2:F2"/>
  </mergeCells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workbookViewId="0">
      <selection activeCell="P9" sqref="P9"/>
    </sheetView>
  </sheetViews>
  <sheetFormatPr defaultRowHeight="14.4" x14ac:dyDescent="0.3"/>
  <cols>
    <col min="1" max="1" width="6" customWidth="1"/>
    <col min="2" max="2" width="21.44140625" customWidth="1"/>
    <col min="3" max="3" width="12.5546875" customWidth="1"/>
    <col min="4" max="4" width="12.109375" customWidth="1"/>
    <col min="5" max="5" width="9.109375" customWidth="1"/>
    <col min="6" max="6" width="13.109375" style="31" customWidth="1"/>
    <col min="7" max="7" width="11.5546875" customWidth="1"/>
  </cols>
  <sheetData>
    <row r="1" spans="1:12" ht="15.6" x14ac:dyDescent="0.3">
      <c r="A1" s="159" t="s">
        <v>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3">
      <c r="A2" s="160" t="s">
        <v>94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.6" x14ac:dyDescent="0.3">
      <c r="A3" s="162" t="s">
        <v>10</v>
      </c>
      <c r="B3" s="165" t="s">
        <v>11</v>
      </c>
      <c r="C3" s="167" t="s">
        <v>13</v>
      </c>
      <c r="D3" s="39"/>
      <c r="E3" s="170" t="s">
        <v>14</v>
      </c>
      <c r="F3" s="173" t="s">
        <v>15</v>
      </c>
      <c r="G3" s="173" t="s">
        <v>16</v>
      </c>
      <c r="H3" s="170" t="s">
        <v>17</v>
      </c>
      <c r="I3" s="180" t="s">
        <v>18</v>
      </c>
      <c r="J3" s="181"/>
      <c r="K3" s="181"/>
      <c r="L3" s="181"/>
    </row>
    <row r="4" spans="1:12" x14ac:dyDescent="0.3">
      <c r="A4" s="163"/>
      <c r="B4" s="165"/>
      <c r="C4" s="168"/>
      <c r="D4" s="40"/>
      <c r="E4" s="171"/>
      <c r="F4" s="174"/>
      <c r="G4" s="176"/>
      <c r="H4" s="178"/>
      <c r="I4" s="156" t="s">
        <v>19</v>
      </c>
      <c r="J4" s="156" t="s">
        <v>20</v>
      </c>
      <c r="K4" s="156" t="s">
        <v>21</v>
      </c>
      <c r="L4" s="156" t="s">
        <v>22</v>
      </c>
    </row>
    <row r="5" spans="1:12" ht="27.6" x14ac:dyDescent="0.3">
      <c r="A5" s="163"/>
      <c r="B5" s="165"/>
      <c r="C5" s="168"/>
      <c r="D5" s="12" t="s">
        <v>57</v>
      </c>
      <c r="E5" s="171"/>
      <c r="F5" s="174"/>
      <c r="G5" s="176"/>
      <c r="H5" s="178"/>
      <c r="I5" s="157"/>
      <c r="J5" s="157"/>
      <c r="K5" s="157"/>
      <c r="L5" s="157"/>
    </row>
    <row r="6" spans="1:12" ht="15" thickBot="1" x14ac:dyDescent="0.35">
      <c r="A6" s="164"/>
      <c r="B6" s="166"/>
      <c r="C6" s="169"/>
      <c r="D6" s="41"/>
      <c r="E6" s="172"/>
      <c r="F6" s="175"/>
      <c r="G6" s="177"/>
      <c r="H6" s="179"/>
      <c r="I6" s="158"/>
      <c r="J6" s="158"/>
      <c r="K6" s="158"/>
      <c r="L6" s="158"/>
    </row>
    <row r="7" spans="1:12" x14ac:dyDescent="0.3">
      <c r="A7" s="38"/>
      <c r="B7" s="13"/>
      <c r="C7" s="14"/>
      <c r="D7" s="20" t="s">
        <v>67</v>
      </c>
      <c r="E7" s="15"/>
      <c r="F7" s="16"/>
      <c r="G7" s="17"/>
      <c r="H7" s="17"/>
      <c r="I7" s="18"/>
      <c r="J7" s="18"/>
      <c r="K7" s="18"/>
      <c r="L7" s="19"/>
    </row>
    <row r="8" spans="1:12" ht="92.4" x14ac:dyDescent="0.3">
      <c r="A8" s="11" t="s">
        <v>97</v>
      </c>
      <c r="B8" s="6" t="s">
        <v>83</v>
      </c>
      <c r="C8" s="7" t="s">
        <v>79</v>
      </c>
      <c r="D8" s="30" t="s">
        <v>59</v>
      </c>
      <c r="E8" s="6" t="s">
        <v>46</v>
      </c>
      <c r="F8" s="9" t="s">
        <v>28</v>
      </c>
      <c r="G8" s="9" t="s">
        <v>29</v>
      </c>
      <c r="H8" s="9">
        <v>1400</v>
      </c>
      <c r="I8" s="10">
        <v>1400</v>
      </c>
      <c r="J8" s="10">
        <v>0</v>
      </c>
      <c r="K8" s="10">
        <v>0</v>
      </c>
      <c r="L8" s="10">
        <v>0</v>
      </c>
    </row>
    <row r="9" spans="1:12" ht="79.2" x14ac:dyDescent="0.3">
      <c r="A9" s="11" t="s">
        <v>24</v>
      </c>
      <c r="B9" s="6" t="s">
        <v>58</v>
      </c>
      <c r="C9" s="7" t="s">
        <v>79</v>
      </c>
      <c r="D9" s="30" t="s">
        <v>67</v>
      </c>
      <c r="E9" s="6" t="s">
        <v>51</v>
      </c>
      <c r="F9" s="9" t="s">
        <v>28</v>
      </c>
      <c r="G9" s="9" t="s">
        <v>70</v>
      </c>
      <c r="H9" s="9">
        <v>60</v>
      </c>
      <c r="I9" s="10">
        <v>15</v>
      </c>
      <c r="J9" s="10">
        <v>0</v>
      </c>
      <c r="K9" s="10">
        <v>0</v>
      </c>
      <c r="L9" s="10">
        <v>0</v>
      </c>
    </row>
    <row r="10" spans="1:12" ht="118.8" x14ac:dyDescent="0.3">
      <c r="A10" s="11" t="s">
        <v>30</v>
      </c>
      <c r="B10" s="6" t="s">
        <v>31</v>
      </c>
      <c r="C10" s="7" t="s">
        <v>87</v>
      </c>
      <c r="D10" s="30" t="s">
        <v>67</v>
      </c>
      <c r="E10" s="6" t="s">
        <v>50</v>
      </c>
      <c r="F10" s="9" t="s">
        <v>28</v>
      </c>
      <c r="G10" s="9" t="s">
        <v>69</v>
      </c>
      <c r="H10" s="64">
        <v>174</v>
      </c>
      <c r="I10" s="63">
        <v>89</v>
      </c>
      <c r="J10" s="10">
        <v>0</v>
      </c>
      <c r="K10" s="10">
        <v>0</v>
      </c>
      <c r="L10" s="10">
        <v>0</v>
      </c>
    </row>
    <row r="11" spans="1:12" x14ac:dyDescent="0.3">
      <c r="A11" s="21"/>
      <c r="B11" s="22"/>
      <c r="C11" s="23"/>
      <c r="D11" s="28" t="s">
        <v>66</v>
      </c>
      <c r="E11" s="24"/>
      <c r="F11" s="25"/>
      <c r="G11" s="25"/>
      <c r="H11" s="25"/>
      <c r="I11" s="26"/>
      <c r="J11" s="26"/>
      <c r="K11" s="26"/>
      <c r="L11" s="27"/>
    </row>
    <row r="12" spans="1:12" ht="52.8" x14ac:dyDescent="0.3">
      <c r="A12" s="35" t="s">
        <v>32</v>
      </c>
      <c r="B12" s="42" t="s">
        <v>82</v>
      </c>
      <c r="C12" s="33" t="s">
        <v>79</v>
      </c>
      <c r="D12" s="43" t="s">
        <v>60</v>
      </c>
      <c r="E12" s="44" t="s">
        <v>46</v>
      </c>
      <c r="F12" s="45" t="s">
        <v>28</v>
      </c>
      <c r="G12" s="45" t="s">
        <v>53</v>
      </c>
      <c r="H12" s="45">
        <f>SUM(I12:L12)</f>
        <v>800</v>
      </c>
      <c r="I12" s="46">
        <v>0</v>
      </c>
      <c r="J12" s="46">
        <v>800</v>
      </c>
      <c r="K12" s="46">
        <v>0</v>
      </c>
      <c r="L12" s="46">
        <v>0</v>
      </c>
    </row>
    <row r="13" spans="1:12" ht="66" x14ac:dyDescent="0.3">
      <c r="A13" s="51" t="s">
        <v>33</v>
      </c>
      <c r="B13" s="52" t="s">
        <v>95</v>
      </c>
      <c r="C13" s="53" t="s">
        <v>87</v>
      </c>
      <c r="D13" s="54" t="s">
        <v>63</v>
      </c>
      <c r="E13" s="55" t="s">
        <v>49</v>
      </c>
      <c r="F13" s="65" t="s">
        <v>41</v>
      </c>
      <c r="G13" s="45" t="s">
        <v>53</v>
      </c>
      <c r="H13" s="56">
        <v>1000</v>
      </c>
      <c r="I13" s="56">
        <v>1000</v>
      </c>
      <c r="J13" s="10">
        <v>0</v>
      </c>
      <c r="K13" s="10">
        <v>0</v>
      </c>
      <c r="L13" s="10">
        <v>0</v>
      </c>
    </row>
    <row r="14" spans="1:12" ht="79.2" x14ac:dyDescent="0.3">
      <c r="A14" s="32" t="s">
        <v>34</v>
      </c>
      <c r="B14" s="48" t="s">
        <v>86</v>
      </c>
      <c r="C14" s="33" t="s">
        <v>35</v>
      </c>
      <c r="D14" s="49" t="s">
        <v>63</v>
      </c>
      <c r="E14" s="49"/>
      <c r="F14" s="50" t="s">
        <v>41</v>
      </c>
      <c r="G14" s="46" t="s">
        <v>39</v>
      </c>
      <c r="H14" s="46">
        <f>SUM(I14:L14)</f>
        <v>99</v>
      </c>
      <c r="I14" s="46">
        <v>0</v>
      </c>
      <c r="J14" s="46">
        <v>99</v>
      </c>
      <c r="K14" s="46">
        <v>0</v>
      </c>
      <c r="L14" s="46">
        <v>0</v>
      </c>
    </row>
    <row r="15" spans="1:12" ht="198" x14ac:dyDescent="0.3">
      <c r="A15" s="35" t="s">
        <v>36</v>
      </c>
      <c r="B15" s="42" t="s">
        <v>54</v>
      </c>
      <c r="C15" s="33" t="s">
        <v>79</v>
      </c>
      <c r="D15" s="43" t="s">
        <v>63</v>
      </c>
      <c r="E15" s="44"/>
      <c r="F15" s="45" t="s">
        <v>41</v>
      </c>
      <c r="G15" s="45" t="s">
        <v>89</v>
      </c>
      <c r="H15" s="45">
        <f>SUM(I15:L15)</f>
        <v>235</v>
      </c>
      <c r="I15" s="46">
        <v>0</v>
      </c>
      <c r="J15" s="46">
        <v>235</v>
      </c>
      <c r="K15" s="46">
        <v>0</v>
      </c>
      <c r="L15" s="46">
        <v>0</v>
      </c>
    </row>
    <row r="16" spans="1:12" ht="79.2" x14ac:dyDescent="0.3">
      <c r="A16" s="11" t="s">
        <v>37</v>
      </c>
      <c r="B16" s="6" t="s">
        <v>58</v>
      </c>
      <c r="C16" s="7" t="s">
        <v>79</v>
      </c>
      <c r="D16" s="30" t="s">
        <v>66</v>
      </c>
      <c r="E16" s="8" t="s">
        <v>51</v>
      </c>
      <c r="F16" s="9" t="s">
        <v>28</v>
      </c>
      <c r="G16" s="9" t="s">
        <v>71</v>
      </c>
      <c r="H16" s="9">
        <v>60</v>
      </c>
      <c r="I16" s="10">
        <v>0</v>
      </c>
      <c r="J16" s="10">
        <v>20</v>
      </c>
      <c r="K16" s="10">
        <v>0</v>
      </c>
      <c r="L16" s="10">
        <v>0</v>
      </c>
    </row>
    <row r="17" spans="1:12" ht="132" x14ac:dyDescent="0.3">
      <c r="A17" s="11" t="s">
        <v>42</v>
      </c>
      <c r="B17" s="6" t="s">
        <v>31</v>
      </c>
      <c r="C17" s="7" t="s">
        <v>87</v>
      </c>
      <c r="D17" s="30" t="s">
        <v>66</v>
      </c>
      <c r="E17" s="8" t="s">
        <v>50</v>
      </c>
      <c r="F17" s="9" t="s">
        <v>28</v>
      </c>
      <c r="G17" s="9" t="s">
        <v>72</v>
      </c>
      <c r="H17" s="9">
        <v>174</v>
      </c>
      <c r="I17" s="10">
        <v>0</v>
      </c>
      <c r="J17" s="10">
        <v>18</v>
      </c>
      <c r="K17" s="10">
        <v>0</v>
      </c>
      <c r="L17" s="10">
        <v>0</v>
      </c>
    </row>
    <row r="18" spans="1:12" x14ac:dyDescent="0.3">
      <c r="A18" s="29"/>
      <c r="B18" s="22"/>
      <c r="C18" s="23"/>
      <c r="D18" s="28" t="s">
        <v>68</v>
      </c>
      <c r="E18" s="24"/>
      <c r="F18" s="25"/>
      <c r="G18" s="25"/>
      <c r="H18" s="25"/>
      <c r="I18" s="26"/>
      <c r="J18" s="26"/>
      <c r="K18" s="26"/>
      <c r="L18" s="27"/>
    </row>
    <row r="19" spans="1:12" ht="66" x14ac:dyDescent="0.3">
      <c r="A19" s="11" t="s">
        <v>43</v>
      </c>
      <c r="B19" s="6" t="s">
        <v>84</v>
      </c>
      <c r="C19" s="7" t="s">
        <v>79</v>
      </c>
      <c r="D19" s="30" t="s">
        <v>65</v>
      </c>
      <c r="E19" s="8" t="s">
        <v>46</v>
      </c>
      <c r="F19" s="9" t="s">
        <v>28</v>
      </c>
      <c r="G19" s="9" t="s">
        <v>29</v>
      </c>
      <c r="H19" s="9">
        <v>1400</v>
      </c>
      <c r="I19" s="10">
        <v>0</v>
      </c>
      <c r="J19" s="10">
        <v>0</v>
      </c>
      <c r="K19" s="10">
        <v>1400</v>
      </c>
      <c r="L19" s="10">
        <v>0</v>
      </c>
    </row>
    <row r="20" spans="1:12" x14ac:dyDescent="0.3">
      <c r="A20" s="11" t="s">
        <v>42</v>
      </c>
      <c r="B20" s="57"/>
      <c r="C20" s="57"/>
      <c r="D20" s="58"/>
      <c r="E20" s="57"/>
      <c r="F20" s="58"/>
      <c r="G20" s="57"/>
      <c r="H20" s="57"/>
      <c r="I20" s="57"/>
      <c r="J20" s="57"/>
      <c r="K20" s="57"/>
      <c r="L20" s="57"/>
    </row>
    <row r="21" spans="1:12" ht="39.6" x14ac:dyDescent="0.3">
      <c r="A21" s="11"/>
      <c r="B21" s="6"/>
      <c r="C21" s="7"/>
      <c r="D21" s="30"/>
      <c r="E21" s="8" t="s">
        <v>47</v>
      </c>
      <c r="F21" s="9"/>
      <c r="G21" s="9"/>
      <c r="H21" s="9"/>
      <c r="I21" s="10"/>
      <c r="J21" s="10"/>
      <c r="K21" s="10"/>
      <c r="L21" s="10"/>
    </row>
    <row r="22" spans="1:12" ht="52.8" x14ac:dyDescent="0.3">
      <c r="A22" s="11" t="s">
        <v>44</v>
      </c>
      <c r="B22" s="6" t="s">
        <v>85</v>
      </c>
      <c r="C22" s="7" t="s">
        <v>79</v>
      </c>
      <c r="D22" s="30" t="s">
        <v>64</v>
      </c>
      <c r="E22" s="8" t="s">
        <v>46</v>
      </c>
      <c r="F22" s="9" t="s">
        <v>28</v>
      </c>
      <c r="G22" s="9" t="s">
        <v>38</v>
      </c>
      <c r="H22" s="9">
        <f>SUM(I22:L22)</f>
        <v>499.8</v>
      </c>
      <c r="I22" s="10">
        <v>0</v>
      </c>
      <c r="J22" s="10">
        <v>0</v>
      </c>
      <c r="K22" s="10">
        <v>499.8</v>
      </c>
      <c r="L22" s="10">
        <v>0</v>
      </c>
    </row>
    <row r="23" spans="1:12" ht="79.2" x14ac:dyDescent="0.3">
      <c r="A23" s="11" t="s">
        <v>45</v>
      </c>
      <c r="B23" s="6" t="s">
        <v>58</v>
      </c>
      <c r="C23" s="7" t="s">
        <v>79</v>
      </c>
      <c r="D23" s="30" t="s">
        <v>68</v>
      </c>
      <c r="E23" s="8" t="s">
        <v>51</v>
      </c>
      <c r="F23" s="9" t="s">
        <v>28</v>
      </c>
      <c r="G23" s="9" t="s">
        <v>73</v>
      </c>
      <c r="H23" s="9">
        <v>60</v>
      </c>
      <c r="I23" s="10">
        <v>0</v>
      </c>
      <c r="J23" s="10">
        <v>0</v>
      </c>
      <c r="K23" s="10">
        <v>10</v>
      </c>
      <c r="L23" s="10">
        <v>0</v>
      </c>
    </row>
    <row r="24" spans="1:12" ht="132" x14ac:dyDescent="0.3">
      <c r="A24" s="11" t="s">
        <v>90</v>
      </c>
      <c r="B24" s="6" t="s">
        <v>31</v>
      </c>
      <c r="C24" s="7" t="s">
        <v>87</v>
      </c>
      <c r="D24" s="30" t="s">
        <v>68</v>
      </c>
      <c r="E24" s="8" t="s">
        <v>50</v>
      </c>
      <c r="F24" s="9" t="s">
        <v>28</v>
      </c>
      <c r="G24" s="9" t="s">
        <v>74</v>
      </c>
      <c r="H24" s="9">
        <v>174</v>
      </c>
      <c r="I24" s="10">
        <v>0</v>
      </c>
      <c r="J24" s="10">
        <v>0</v>
      </c>
      <c r="K24" s="10">
        <v>32</v>
      </c>
      <c r="L24" s="10">
        <v>0</v>
      </c>
    </row>
    <row r="25" spans="1:12" x14ac:dyDescent="0.3">
      <c r="A25" s="29"/>
      <c r="B25" s="22"/>
      <c r="C25" s="23"/>
      <c r="D25" s="28" t="s">
        <v>62</v>
      </c>
      <c r="E25" s="24"/>
      <c r="F25" s="25"/>
      <c r="G25" s="25"/>
      <c r="H25" s="25"/>
      <c r="I25" s="26"/>
      <c r="J25" s="26"/>
      <c r="K25" s="26"/>
      <c r="L25" s="27"/>
    </row>
    <row r="26" spans="1:12" ht="66" x14ac:dyDescent="0.3">
      <c r="A26" s="11" t="s">
        <v>55</v>
      </c>
      <c r="B26" s="6" t="s">
        <v>81</v>
      </c>
      <c r="C26" s="7" t="s">
        <v>80</v>
      </c>
      <c r="D26" s="30" t="s">
        <v>61</v>
      </c>
      <c r="E26" s="8" t="s">
        <v>46</v>
      </c>
      <c r="F26" s="9" t="s">
        <v>40</v>
      </c>
      <c r="G26" s="9" t="s">
        <v>48</v>
      </c>
      <c r="H26" s="9">
        <f t="shared" ref="H26:H31" si="0">SUM(I26:L26)</f>
        <v>1800</v>
      </c>
      <c r="I26" s="10">
        <v>0</v>
      </c>
      <c r="J26" s="10">
        <v>0</v>
      </c>
      <c r="K26" s="10">
        <v>0</v>
      </c>
      <c r="L26" s="10">
        <v>1800</v>
      </c>
    </row>
    <row r="27" spans="1:12" ht="92.4" x14ac:dyDescent="0.3">
      <c r="A27" s="11" t="s">
        <v>76</v>
      </c>
      <c r="B27" s="6" t="s">
        <v>52</v>
      </c>
      <c r="C27" s="7" t="s">
        <v>35</v>
      </c>
      <c r="D27" s="30" t="s">
        <v>62</v>
      </c>
      <c r="E27" s="8" t="s">
        <v>49</v>
      </c>
      <c r="F27" s="9" t="s">
        <v>23</v>
      </c>
      <c r="G27" s="9" t="s">
        <v>39</v>
      </c>
      <c r="H27" s="9">
        <f t="shared" si="0"/>
        <v>650</v>
      </c>
      <c r="I27" s="10">
        <v>0</v>
      </c>
      <c r="J27" s="10">
        <v>0</v>
      </c>
      <c r="K27" s="10">
        <v>0</v>
      </c>
      <c r="L27" s="10">
        <v>650</v>
      </c>
    </row>
    <row r="28" spans="1:12" ht="79.2" x14ac:dyDescent="0.3">
      <c r="A28" s="11" t="s">
        <v>77</v>
      </c>
      <c r="B28" s="6" t="s">
        <v>58</v>
      </c>
      <c r="C28" s="7" t="s">
        <v>79</v>
      </c>
      <c r="D28" s="30" t="s">
        <v>62</v>
      </c>
      <c r="E28" s="8" t="s">
        <v>51</v>
      </c>
      <c r="F28" s="9" t="s">
        <v>28</v>
      </c>
      <c r="G28" s="9" t="s">
        <v>70</v>
      </c>
      <c r="H28" s="9">
        <v>60</v>
      </c>
      <c r="I28" s="10">
        <v>0</v>
      </c>
      <c r="J28" s="10">
        <v>0</v>
      </c>
      <c r="K28" s="10">
        <v>0</v>
      </c>
      <c r="L28" s="10">
        <v>15</v>
      </c>
    </row>
    <row r="29" spans="1:12" ht="132" x14ac:dyDescent="0.3">
      <c r="A29" s="11" t="s">
        <v>78</v>
      </c>
      <c r="B29" s="6" t="s">
        <v>31</v>
      </c>
      <c r="C29" s="7" t="s">
        <v>87</v>
      </c>
      <c r="D29" s="30" t="s">
        <v>62</v>
      </c>
      <c r="E29" s="8" t="s">
        <v>50</v>
      </c>
      <c r="F29" s="9" t="s">
        <v>28</v>
      </c>
      <c r="G29" s="9" t="s">
        <v>75</v>
      </c>
      <c r="H29" s="9">
        <v>174</v>
      </c>
      <c r="I29" s="10">
        <v>0</v>
      </c>
      <c r="J29" s="10">
        <v>0</v>
      </c>
      <c r="K29" s="10">
        <v>0</v>
      </c>
      <c r="L29" s="10">
        <v>35</v>
      </c>
    </row>
    <row r="30" spans="1:12" ht="26.4" hidden="1" x14ac:dyDescent="0.3">
      <c r="A30" s="11"/>
      <c r="B30" s="6" t="s">
        <v>88</v>
      </c>
      <c r="C30" s="7"/>
      <c r="D30" s="7"/>
      <c r="E30" s="8"/>
      <c r="F30" s="9"/>
      <c r="G30" s="9"/>
      <c r="H30" s="59" t="e">
        <f t="shared" si="0"/>
        <v>#REF!</v>
      </c>
      <c r="I30" s="60">
        <f>SUM(I8,I9)</f>
        <v>1415</v>
      </c>
      <c r="J30" s="60" t="e">
        <f>SUM(#REF!,J12,J15,J16)</f>
        <v>#REF!</v>
      </c>
      <c r="K30" s="60">
        <f>SUM(K19,K22,K23)</f>
        <v>1909.8</v>
      </c>
      <c r="L30" s="60">
        <f>SUM(L26,L28)</f>
        <v>1815</v>
      </c>
    </row>
    <row r="31" spans="1:12" ht="26.4" hidden="1" x14ac:dyDescent="0.3">
      <c r="A31" s="1"/>
      <c r="B31" s="5" t="s">
        <v>56</v>
      </c>
      <c r="C31" s="4"/>
      <c r="D31" s="4"/>
      <c r="E31" s="2"/>
      <c r="F31" s="3"/>
      <c r="G31" s="3"/>
      <c r="H31" s="36" t="e">
        <f t="shared" si="0"/>
        <v>#REF!</v>
      </c>
      <c r="I31" s="37" t="e">
        <f>SUM(#REF!,#REF!,I10)</f>
        <v>#REF!</v>
      </c>
      <c r="J31" s="37" t="e">
        <f>SUM(#REF!,J17,J14)</f>
        <v>#REF!</v>
      </c>
      <c r="K31" s="37" t="e">
        <f>SUM(#REF!,K24)</f>
        <v>#REF!</v>
      </c>
      <c r="L31" s="37">
        <f>SUM(L27,L29)</f>
        <v>685</v>
      </c>
    </row>
    <row r="32" spans="1:12" x14ac:dyDescent="0.3">
      <c r="A32" s="1"/>
      <c r="B32" s="5" t="s">
        <v>25</v>
      </c>
      <c r="C32" s="4"/>
      <c r="D32" s="4"/>
      <c r="E32" s="2"/>
      <c r="F32" s="3"/>
      <c r="G32" s="3" t="s">
        <v>91</v>
      </c>
      <c r="H32" s="62">
        <f>SUM(I32:J32:K32:L32)</f>
        <v>8117.8</v>
      </c>
      <c r="I32" s="61">
        <f>SUM(I8:I29)</f>
        <v>2504</v>
      </c>
      <c r="J32" s="61">
        <f>SUM(J8:J29)</f>
        <v>1172</v>
      </c>
      <c r="K32" s="61">
        <f>SUM(K8:K29)</f>
        <v>1941.8</v>
      </c>
      <c r="L32" s="61">
        <f>SUM(L8:L29)</f>
        <v>2500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2019-11-27T12:54:31Z</dcterms:modified>
</cp:coreProperties>
</file>